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rojects\2013\W-13-072 FRA-70-13.10 6A\89464\roadway\spreadsheets\"/>
    </mc:Choice>
  </mc:AlternateContent>
  <xr:revisionPtr revIDLastSave="0" documentId="13_ncr:1_{5AA683A9-CA57-4D36-BB2E-6F0CC44759C4}" xr6:coauthVersionLast="36" xr6:coauthVersionMax="36" xr10:uidLastSave="{00000000-0000-0000-0000-000000000000}"/>
  <bookViews>
    <workbookView xWindow="0" yWindow="0" windowWidth="20520" windowHeight="6960" xr2:uid="{C907D7B9-F0FF-4359-8251-FC65ED1B9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6" i="1" l="1"/>
  <c r="D4" i="1"/>
  <c r="C4" i="1"/>
  <c r="E63" i="1" l="1"/>
  <c r="D61" i="1"/>
  <c r="E60" i="1"/>
  <c r="D58" i="1"/>
  <c r="E56" i="1"/>
  <c r="D54" i="1"/>
  <c r="D51" i="1"/>
  <c r="E53" i="1" s="1"/>
  <c r="D22" i="1"/>
  <c r="E24" i="1" s="1"/>
  <c r="D47" i="1"/>
  <c r="E49" i="1"/>
  <c r="E35" i="1"/>
  <c r="E38" i="1" s="1"/>
  <c r="E34" i="1"/>
  <c r="E33" i="1"/>
  <c r="D35" i="1"/>
  <c r="D34" i="1"/>
  <c r="D33" i="1"/>
  <c r="E31" i="1"/>
  <c r="E28" i="1"/>
  <c r="E27" i="1"/>
  <c r="D28" i="1"/>
  <c r="D27" i="1"/>
  <c r="B29" i="1"/>
  <c r="B27" i="1"/>
  <c r="D26" i="1" s="1"/>
  <c r="E26" i="1" s="1"/>
  <c r="D25" i="1"/>
  <c r="E25" i="1" s="1"/>
  <c r="B26" i="1"/>
  <c r="D8" i="1"/>
  <c r="E8" i="1" s="1"/>
  <c r="B10" i="1" l="1"/>
  <c r="D9" i="1" l="1"/>
  <c r="E9" i="1" s="1"/>
  <c r="B11" i="1"/>
  <c r="D10" i="1" l="1"/>
  <c r="E10" i="1" s="1"/>
  <c r="B12" i="1"/>
  <c r="B13" i="1" l="1"/>
  <c r="D12" i="1" s="1"/>
  <c r="E12" i="1" s="1"/>
  <c r="D11" i="1"/>
  <c r="E11" i="1" s="1"/>
  <c r="B14" i="1"/>
  <c r="B15" i="1" l="1"/>
  <c r="D13" i="1"/>
  <c r="E13" i="1" s="1"/>
  <c r="B16" i="1" l="1"/>
  <c r="D14" i="1"/>
  <c r="E14" i="1" s="1"/>
  <c r="B17" i="1" l="1"/>
  <c r="D15" i="1"/>
  <c r="E15" i="1" s="1"/>
  <c r="B18" i="1" l="1"/>
  <c r="D16" i="1"/>
  <c r="E16" i="1" s="1"/>
  <c r="D18" i="1" l="1"/>
  <c r="E18" i="1" s="1"/>
  <c r="D17" i="1"/>
  <c r="E17" i="1" s="1"/>
  <c r="E20" i="1" l="1"/>
</calcChain>
</file>

<file path=xl/sharedStrings.xml><?xml version="1.0" encoding="utf-8"?>
<sst xmlns="http://schemas.openxmlformats.org/spreadsheetml/2006/main" count="24" uniqueCount="21">
  <si>
    <t>STATION</t>
  </si>
  <si>
    <t>PERIMETER</t>
  </si>
  <si>
    <t>AREA</t>
  </si>
  <si>
    <t>SF</t>
  </si>
  <si>
    <t>SY</t>
  </si>
  <si>
    <t>REF</t>
  </si>
  <si>
    <t>NO</t>
  </si>
  <si>
    <t>S-2</t>
  </si>
  <si>
    <t>S-3</t>
  </si>
  <si>
    <t>S-4</t>
  </si>
  <si>
    <t>S-5</t>
  </si>
  <si>
    <t>BARRIER TRANSITION TO MOMENT SLAB</t>
  </si>
  <si>
    <t>S7</t>
  </si>
  <si>
    <t>S8</t>
  </si>
  <si>
    <t>S9</t>
  </si>
  <si>
    <t>TYPE D</t>
  </si>
  <si>
    <t>S10</t>
  </si>
  <si>
    <t>S6</t>
  </si>
  <si>
    <t>QUANTITY WILL BE DONE ON DETAIL SHEET</t>
  </si>
  <si>
    <t>S1</t>
  </si>
  <si>
    <t>ITEM 512 SEALING OF CONCRETE SURFACES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</si>
</sst>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+##.00"/>
    <numFmt numFmtId="165" formatCode="0.0"/>
    <numFmt numFmtId="166" formatCode="0&quot;+&quot;0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6" fontId="2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/>
    <xf numFmtId="166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2" fillId="0" borderId="8" xfId="0" applyNumberFormat="1" applyFont="1" applyFill="1" applyBorder="1" applyAlignment="1" applyProtection="1">
      <alignment horizontal="center" vertical="center"/>
      <protection locked="0"/>
    </xf>
    <xf numFmtId="166" fontId="2" fillId="0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2" fontId="0" fillId="0" borderId="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A270C-FBAD-442C-9A8C-5734F213970A}">
  <sheetPr>
    <pageSetUpPr fitToPage="1"/>
  </sheetPr>
  <dimension ref="A1:F63"/>
  <sheetViews>
    <sheetView tabSelected="1" topLeftCell="A28" zoomScale="130" zoomScaleNormal="130" workbookViewId="0">
      <selection activeCell="B48" sqref="B48"/>
    </sheetView>
  </sheetViews>
  <sheetFormatPr defaultRowHeight="15" x14ac:dyDescent="0.25"/>
  <cols>
    <col min="1" max="1" width="9.140625" style="2"/>
    <col min="2" max="2" width="17.85546875" style="1" customWidth="1"/>
    <col min="3" max="3" width="18.85546875" style="2" customWidth="1"/>
    <col min="4" max="4" width="9.7109375" style="2" bestFit="1" customWidth="1"/>
    <col min="5" max="5" width="9.140625" style="2"/>
    <col min="6" max="6" width="45" customWidth="1"/>
  </cols>
  <sheetData>
    <row r="1" spans="1:6" ht="27.75" customHeight="1" thickBot="1" x14ac:dyDescent="0.3">
      <c r="A1" s="38" t="s">
        <v>20</v>
      </c>
      <c r="B1" s="39"/>
      <c r="C1" s="39"/>
      <c r="D1" s="39"/>
      <c r="E1" s="39"/>
      <c r="F1" s="40"/>
    </row>
    <row r="2" spans="1:6" ht="15.75" thickBot="1" x14ac:dyDescent="0.3">
      <c r="A2" s="14" t="s">
        <v>5</v>
      </c>
      <c r="B2" s="34" t="s">
        <v>0</v>
      </c>
      <c r="C2" s="36" t="s">
        <v>1</v>
      </c>
      <c r="D2" s="14" t="s">
        <v>2</v>
      </c>
      <c r="E2" s="14" t="s">
        <v>2</v>
      </c>
      <c r="F2" s="3"/>
    </row>
    <row r="3" spans="1:6" ht="15.75" thickBot="1" x14ac:dyDescent="0.3">
      <c r="A3" s="19" t="s">
        <v>6</v>
      </c>
      <c r="B3" s="35"/>
      <c r="C3" s="37"/>
      <c r="D3" s="17" t="s">
        <v>3</v>
      </c>
      <c r="E3" s="17" t="s">
        <v>4</v>
      </c>
      <c r="F3" s="6"/>
    </row>
    <row r="4" spans="1:6" x14ac:dyDescent="0.25">
      <c r="A4" s="5" t="s">
        <v>19</v>
      </c>
      <c r="B4" s="4">
        <v>20944.97</v>
      </c>
      <c r="C4" s="5">
        <f>ROUND(3.56+3.56+1+0.25,2)</f>
        <v>8.3699999999999992</v>
      </c>
      <c r="D4" s="30">
        <f>(B5-B4)*C4</f>
        <v>326.51369999998656</v>
      </c>
      <c r="E4" s="31"/>
      <c r="F4" s="6"/>
    </row>
    <row r="5" spans="1:6" ht="15.75" thickBot="1" x14ac:dyDescent="0.3">
      <c r="A5" s="21"/>
      <c r="B5" s="22">
        <v>20983.98</v>
      </c>
      <c r="C5" s="21"/>
      <c r="D5" s="21"/>
      <c r="E5" s="21"/>
      <c r="F5" s="6"/>
    </row>
    <row r="6" spans="1:6" ht="15.75" thickBot="1" x14ac:dyDescent="0.3">
      <c r="A6" s="17"/>
      <c r="B6" s="18"/>
      <c r="C6" s="17"/>
      <c r="D6" s="17"/>
      <c r="E6" s="23">
        <f>ROUND(D4/9,0)</f>
        <v>36</v>
      </c>
      <c r="F6" s="6"/>
    </row>
    <row r="7" spans="1:6" x14ac:dyDescent="0.25">
      <c r="A7" s="15"/>
      <c r="B7" s="16"/>
      <c r="C7" s="15"/>
      <c r="D7" s="15"/>
      <c r="E7" s="15"/>
      <c r="F7" s="6"/>
    </row>
    <row r="8" spans="1:6" x14ac:dyDescent="0.25">
      <c r="A8" s="15" t="s">
        <v>7</v>
      </c>
      <c r="B8" s="16">
        <f>B5</f>
        <v>20983.98</v>
      </c>
      <c r="C8" s="15">
        <v>8.4700000000000006</v>
      </c>
      <c r="D8" s="32">
        <f>(B9-B8)*((C9+C8)/2)</f>
        <v>1018.6556000000039</v>
      </c>
      <c r="E8" s="15">
        <f>ROUND(D8/9,0)</f>
        <v>113</v>
      </c>
      <c r="F8" s="6"/>
    </row>
    <row r="9" spans="1:6" x14ac:dyDescent="0.25">
      <c r="A9" s="8"/>
      <c r="B9" s="7">
        <v>21100</v>
      </c>
      <c r="C9" s="8">
        <v>9.09</v>
      </c>
      <c r="D9" s="33">
        <f t="shared" ref="D9:D18" si="0">(B10-B9)*((C10+C9)/2)</f>
        <v>966</v>
      </c>
      <c r="E9" s="8">
        <f t="shared" ref="E9:E18" si="1">ROUND(D9/9,0)</f>
        <v>107</v>
      </c>
      <c r="F9" s="6"/>
    </row>
    <row r="10" spans="1:6" x14ac:dyDescent="0.25">
      <c r="A10" s="8"/>
      <c r="B10" s="7">
        <f>B9+100</f>
        <v>21200</v>
      </c>
      <c r="C10" s="8">
        <v>10.23</v>
      </c>
      <c r="D10" s="8">
        <f t="shared" si="0"/>
        <v>517.75</v>
      </c>
      <c r="E10" s="8">
        <f t="shared" si="1"/>
        <v>58</v>
      </c>
      <c r="F10" s="6"/>
    </row>
    <row r="11" spans="1:6" x14ac:dyDescent="0.25">
      <c r="A11" s="8"/>
      <c r="B11" s="7">
        <f>B10+50</f>
        <v>21250</v>
      </c>
      <c r="C11" s="8">
        <v>10.48</v>
      </c>
      <c r="D11" s="8">
        <f t="shared" si="0"/>
        <v>541.75</v>
      </c>
      <c r="E11" s="8">
        <f t="shared" si="1"/>
        <v>60</v>
      </c>
      <c r="F11" s="6"/>
    </row>
    <row r="12" spans="1:6" x14ac:dyDescent="0.25">
      <c r="A12" s="8"/>
      <c r="B12" s="7">
        <f>B11+50</f>
        <v>21300</v>
      </c>
      <c r="C12" s="8">
        <v>11.19</v>
      </c>
      <c r="D12" s="8">
        <f t="shared" si="0"/>
        <v>573.25</v>
      </c>
      <c r="E12" s="8">
        <f t="shared" si="1"/>
        <v>64</v>
      </c>
      <c r="F12" s="6"/>
    </row>
    <row r="13" spans="1:6" x14ac:dyDescent="0.25">
      <c r="A13" s="8"/>
      <c r="B13" s="7">
        <f>B12+50</f>
        <v>21350</v>
      </c>
      <c r="C13" s="8">
        <v>11.74</v>
      </c>
      <c r="D13" s="8">
        <f t="shared" si="0"/>
        <v>602.75</v>
      </c>
      <c r="E13" s="8">
        <f t="shared" si="1"/>
        <v>67</v>
      </c>
      <c r="F13" s="6"/>
    </row>
    <row r="14" spans="1:6" x14ac:dyDescent="0.25">
      <c r="A14" s="8"/>
      <c r="B14" s="7">
        <f>B12+100</f>
        <v>21400</v>
      </c>
      <c r="C14" s="8">
        <v>12.37</v>
      </c>
      <c r="D14" s="33">
        <f t="shared" si="0"/>
        <v>1264.9999999999998</v>
      </c>
      <c r="E14" s="8">
        <f t="shared" si="1"/>
        <v>141</v>
      </c>
      <c r="F14" s="6"/>
    </row>
    <row r="15" spans="1:6" x14ac:dyDescent="0.25">
      <c r="A15" s="8"/>
      <c r="B15" s="7">
        <f t="shared" ref="B15:B18" si="2">B14+100</f>
        <v>21500</v>
      </c>
      <c r="C15" s="8">
        <v>12.93</v>
      </c>
      <c r="D15" s="33">
        <f t="shared" si="0"/>
        <v>1288</v>
      </c>
      <c r="E15" s="8">
        <f t="shared" si="1"/>
        <v>143</v>
      </c>
      <c r="F15" s="6"/>
    </row>
    <row r="16" spans="1:6" x14ac:dyDescent="0.25">
      <c r="A16" s="8"/>
      <c r="B16" s="7">
        <f t="shared" si="2"/>
        <v>21600</v>
      </c>
      <c r="C16" s="8">
        <v>12.83</v>
      </c>
      <c r="D16" s="33">
        <f t="shared" si="0"/>
        <v>1279</v>
      </c>
      <c r="E16" s="8">
        <f>ROUND(D16/9,0)</f>
        <v>142</v>
      </c>
      <c r="F16" s="6"/>
    </row>
    <row r="17" spans="1:6" x14ac:dyDescent="0.25">
      <c r="A17" s="8"/>
      <c r="B17" s="7">
        <f t="shared" si="2"/>
        <v>21700</v>
      </c>
      <c r="C17" s="8">
        <v>12.75</v>
      </c>
      <c r="D17" s="8">
        <f t="shared" si="0"/>
        <v>1259.5</v>
      </c>
      <c r="E17" s="8">
        <f t="shared" si="1"/>
        <v>140</v>
      </c>
      <c r="F17" s="6"/>
    </row>
    <row r="18" spans="1:6" x14ac:dyDescent="0.25">
      <c r="A18" s="8"/>
      <c r="B18" s="7">
        <f t="shared" si="2"/>
        <v>21800</v>
      </c>
      <c r="C18" s="8">
        <v>12.44</v>
      </c>
      <c r="D18" s="8">
        <f t="shared" si="0"/>
        <v>250</v>
      </c>
      <c r="E18" s="9">
        <f t="shared" si="1"/>
        <v>28</v>
      </c>
      <c r="F18" s="6"/>
    </row>
    <row r="19" spans="1:6" ht="15.75" thickBot="1" x14ac:dyDescent="0.3">
      <c r="A19" s="21"/>
      <c r="B19" s="22">
        <v>21820</v>
      </c>
      <c r="C19" s="21">
        <v>12.56</v>
      </c>
      <c r="D19" s="21"/>
      <c r="E19" s="21"/>
      <c r="F19" s="6"/>
    </row>
    <row r="20" spans="1:6" ht="15.75" thickBot="1" x14ac:dyDescent="0.3">
      <c r="A20" s="17"/>
      <c r="B20" s="18"/>
      <c r="C20" s="17"/>
      <c r="D20" s="17"/>
      <c r="E20" s="23">
        <f>SUM(E8:E18)</f>
        <v>1063</v>
      </c>
      <c r="F20" s="6"/>
    </row>
    <row r="21" spans="1:6" x14ac:dyDescent="0.25">
      <c r="A21" s="15"/>
      <c r="B21" s="16"/>
      <c r="C21" s="15"/>
      <c r="D21" s="15"/>
      <c r="E21" s="15"/>
      <c r="F21" s="6"/>
    </row>
    <row r="22" spans="1:6" x14ac:dyDescent="0.25">
      <c r="A22" s="8" t="s">
        <v>8</v>
      </c>
      <c r="B22" s="10">
        <v>21660.6</v>
      </c>
      <c r="C22" s="8">
        <v>8.31</v>
      </c>
      <c r="D22" s="8">
        <f>(B23-B22)*C22</f>
        <v>116.34</v>
      </c>
      <c r="F22" s="6"/>
    </row>
    <row r="23" spans="1:6" x14ac:dyDescent="0.25">
      <c r="A23" s="8"/>
      <c r="B23" s="7">
        <v>21674.6</v>
      </c>
      <c r="C23" s="8">
        <v>0</v>
      </c>
      <c r="D23" s="8"/>
      <c r="E23" s="8"/>
      <c r="F23" s="6"/>
    </row>
    <row r="24" spans="1:6" ht="15.75" thickBot="1" x14ac:dyDescent="0.3">
      <c r="A24" s="13"/>
      <c r="B24" s="20"/>
      <c r="C24" s="13"/>
      <c r="D24" s="13"/>
      <c r="E24" s="13">
        <f>ROUND(D22/9,0)</f>
        <v>13</v>
      </c>
      <c r="F24" s="6"/>
    </row>
    <row r="25" spans="1:6" x14ac:dyDescent="0.25">
      <c r="A25" s="15" t="s">
        <v>9</v>
      </c>
      <c r="B25" s="16">
        <v>21820</v>
      </c>
      <c r="C25" s="15">
        <v>12.56</v>
      </c>
      <c r="D25" s="15">
        <f>(B26-B25)*((C26+C25)/2)</f>
        <v>376.8</v>
      </c>
      <c r="E25" s="15">
        <f t="shared" ref="E25:E28" si="3">ROUND(D25/9,0)</f>
        <v>42</v>
      </c>
      <c r="F25" s="6"/>
    </row>
    <row r="26" spans="1:6" x14ac:dyDescent="0.25">
      <c r="A26" s="8"/>
      <c r="B26" s="7">
        <f>B25+30</f>
        <v>21850</v>
      </c>
      <c r="C26" s="8">
        <v>12.56</v>
      </c>
      <c r="D26" s="8">
        <f>(B27-B26)*((C27+C26)/2)</f>
        <v>630.25</v>
      </c>
      <c r="E26" s="8">
        <f t="shared" si="3"/>
        <v>70</v>
      </c>
      <c r="F26" s="6"/>
    </row>
    <row r="27" spans="1:6" x14ac:dyDescent="0.25">
      <c r="A27" s="8"/>
      <c r="B27" s="7">
        <f>B26+50</f>
        <v>21900</v>
      </c>
      <c r="C27" s="8">
        <v>12.65</v>
      </c>
      <c r="D27" s="8">
        <f t="shared" ref="D27:D28" si="4">(B28-B27)*((C28+C27)/2)</f>
        <v>627</v>
      </c>
      <c r="E27" s="8">
        <f t="shared" si="3"/>
        <v>70</v>
      </c>
      <c r="F27" s="6"/>
    </row>
    <row r="28" spans="1:6" x14ac:dyDescent="0.25">
      <c r="A28" s="8"/>
      <c r="B28" s="7">
        <v>21950</v>
      </c>
      <c r="C28" s="8">
        <v>12.43</v>
      </c>
      <c r="D28" s="8">
        <f t="shared" si="4"/>
        <v>304.53499999999997</v>
      </c>
      <c r="E28" s="8">
        <f t="shared" si="3"/>
        <v>34</v>
      </c>
      <c r="F28" s="6"/>
    </row>
    <row r="29" spans="1:6" x14ac:dyDescent="0.25">
      <c r="A29" s="8"/>
      <c r="B29" s="7">
        <f>B28+24.5</f>
        <v>21974.5</v>
      </c>
      <c r="C29" s="8">
        <v>12.43</v>
      </c>
      <c r="D29" s="8"/>
      <c r="E29" s="8"/>
      <c r="F29" s="6"/>
    </row>
    <row r="30" spans="1:6" ht="15.75" thickBot="1" x14ac:dyDescent="0.3">
      <c r="A30" s="21"/>
      <c r="B30" s="22"/>
      <c r="C30" s="21"/>
      <c r="D30" s="21"/>
      <c r="E30" s="21"/>
      <c r="F30" s="6"/>
    </row>
    <row r="31" spans="1:6" ht="15.75" thickBot="1" x14ac:dyDescent="0.3">
      <c r="A31" s="17"/>
      <c r="B31" s="18"/>
      <c r="C31" s="17"/>
      <c r="D31" s="17"/>
      <c r="E31" s="23">
        <f>SUM(E25:E28)</f>
        <v>216</v>
      </c>
      <c r="F31" s="6"/>
    </row>
    <row r="32" spans="1:6" x14ac:dyDescent="0.25">
      <c r="A32" s="15"/>
      <c r="B32" s="16"/>
      <c r="C32" s="15"/>
      <c r="D32" s="15"/>
      <c r="E32" s="15"/>
      <c r="F32" s="6"/>
    </row>
    <row r="33" spans="1:6" x14ac:dyDescent="0.25">
      <c r="A33" s="8" t="s">
        <v>10</v>
      </c>
      <c r="B33" s="7">
        <v>21974.5</v>
      </c>
      <c r="C33" s="8">
        <v>12.43</v>
      </c>
      <c r="D33" s="8">
        <f t="shared" ref="D33:D35" si="5">(B34-B33)*((C34+C33)/2)</f>
        <v>315.8175</v>
      </c>
      <c r="E33" s="8">
        <f t="shared" ref="E33:E35" si="6">ROUND(D33/9,0)</f>
        <v>35</v>
      </c>
      <c r="F33" s="6"/>
    </row>
    <row r="34" spans="1:6" x14ac:dyDescent="0.25">
      <c r="A34" s="8"/>
      <c r="B34" s="7">
        <v>22000</v>
      </c>
      <c r="C34" s="8">
        <v>12.34</v>
      </c>
      <c r="D34" s="8">
        <f t="shared" si="5"/>
        <v>617.25</v>
      </c>
      <c r="E34" s="8">
        <f t="shared" si="6"/>
        <v>69</v>
      </c>
      <c r="F34" s="6"/>
    </row>
    <row r="35" spans="1:6" x14ac:dyDescent="0.25">
      <c r="A35" s="8"/>
      <c r="B35" s="7">
        <v>22050</v>
      </c>
      <c r="C35" s="8">
        <v>12.35</v>
      </c>
      <c r="D35" s="8">
        <f t="shared" si="5"/>
        <v>281.08599999998023</v>
      </c>
      <c r="E35" s="8">
        <f t="shared" si="6"/>
        <v>31</v>
      </c>
      <c r="F35" s="6"/>
    </row>
    <row r="36" spans="1:6" x14ac:dyDescent="0.25">
      <c r="A36" s="8"/>
      <c r="B36" s="7">
        <v>22072.76</v>
      </c>
      <c r="C36" s="8">
        <v>12.35</v>
      </c>
      <c r="D36" s="8"/>
      <c r="E36" s="8"/>
      <c r="F36" s="6"/>
    </row>
    <row r="37" spans="1:6" ht="15.75" thickBot="1" x14ac:dyDescent="0.3">
      <c r="A37" s="21"/>
      <c r="B37" s="22"/>
      <c r="C37" s="21"/>
      <c r="D37" s="21"/>
      <c r="E37" s="21"/>
      <c r="F37" s="6"/>
    </row>
    <row r="38" spans="1:6" ht="15.75" thickBot="1" x14ac:dyDescent="0.3">
      <c r="A38" s="17"/>
      <c r="B38" s="18"/>
      <c r="C38" s="17"/>
      <c r="D38" s="17"/>
      <c r="E38" s="23">
        <f>SUM(E33:E35)</f>
        <v>135</v>
      </c>
      <c r="F38" s="6"/>
    </row>
    <row r="39" spans="1:6" x14ac:dyDescent="0.25">
      <c r="A39" s="15"/>
      <c r="B39" s="16"/>
      <c r="C39" s="15"/>
      <c r="D39" s="15"/>
      <c r="E39" s="15"/>
      <c r="F39" s="6"/>
    </row>
    <row r="40" spans="1:6" x14ac:dyDescent="0.25">
      <c r="A40" s="8"/>
      <c r="B40" s="7"/>
      <c r="C40" s="8"/>
      <c r="D40" s="8"/>
      <c r="E40" s="8"/>
      <c r="F40" s="6"/>
    </row>
    <row r="41" spans="1:6" x14ac:dyDescent="0.25">
      <c r="A41" s="8"/>
      <c r="B41" s="7">
        <v>22062.76</v>
      </c>
      <c r="C41" s="8"/>
      <c r="D41" s="8"/>
      <c r="E41" s="8"/>
      <c r="F41" s="6" t="s">
        <v>11</v>
      </c>
    </row>
    <row r="42" spans="1:6" x14ac:dyDescent="0.25">
      <c r="A42" s="8"/>
      <c r="B42" s="7">
        <v>22100</v>
      </c>
      <c r="C42" s="8"/>
      <c r="D42" s="8"/>
      <c r="E42" s="8"/>
      <c r="F42" s="6" t="s">
        <v>18</v>
      </c>
    </row>
    <row r="43" spans="1:6" x14ac:dyDescent="0.25">
      <c r="A43" s="8"/>
      <c r="B43" s="7">
        <v>22136</v>
      </c>
      <c r="C43" s="8"/>
      <c r="D43" s="8"/>
      <c r="E43" s="8"/>
      <c r="F43" s="6"/>
    </row>
    <row r="44" spans="1:6" x14ac:dyDescent="0.25">
      <c r="A44" s="8"/>
      <c r="B44" s="7"/>
      <c r="C44" s="8"/>
      <c r="D44" s="8"/>
      <c r="E44" s="8"/>
      <c r="F44" s="6"/>
    </row>
    <row r="45" spans="1:6" x14ac:dyDescent="0.25">
      <c r="A45" s="8"/>
      <c r="B45" s="7"/>
      <c r="C45" s="8"/>
      <c r="D45" s="8"/>
      <c r="E45" s="8"/>
      <c r="F45" s="6"/>
    </row>
    <row r="46" spans="1:6" x14ac:dyDescent="0.25">
      <c r="A46" s="8"/>
      <c r="B46" s="7"/>
      <c r="C46" s="8"/>
      <c r="D46" s="8"/>
      <c r="E46" s="8"/>
      <c r="F46" s="6"/>
    </row>
    <row r="47" spans="1:6" x14ac:dyDescent="0.25">
      <c r="A47" s="8" t="s">
        <v>17</v>
      </c>
      <c r="B47" s="10">
        <v>22110</v>
      </c>
      <c r="C47" s="8">
        <v>4.6550000000000002</v>
      </c>
      <c r="D47" s="8">
        <f>(B48-B47)*C47</f>
        <v>3350.3431499999983</v>
      </c>
      <c r="F47" s="6"/>
    </row>
    <row r="48" spans="1:6" ht="15.75" thickBot="1" x14ac:dyDescent="0.3">
      <c r="A48" s="21"/>
      <c r="B48" s="24">
        <v>22829.73</v>
      </c>
      <c r="C48" s="21"/>
      <c r="D48" s="21"/>
      <c r="E48" s="21"/>
      <c r="F48" s="6"/>
    </row>
    <row r="49" spans="1:6" ht="15.75" thickBot="1" x14ac:dyDescent="0.3">
      <c r="A49" s="17"/>
      <c r="B49" s="18"/>
      <c r="C49" s="17"/>
      <c r="D49" s="17"/>
      <c r="E49" s="23">
        <f>ROUND(D47/9,0)</f>
        <v>372</v>
      </c>
      <c r="F49" s="6"/>
    </row>
    <row r="50" spans="1:6" x14ac:dyDescent="0.25">
      <c r="A50" s="15"/>
      <c r="B50" s="16"/>
      <c r="C50" s="15"/>
      <c r="D50" s="15"/>
      <c r="E50" s="15"/>
      <c r="F50" s="6"/>
    </row>
    <row r="51" spans="1:6" x14ac:dyDescent="0.25">
      <c r="A51" s="8" t="s">
        <v>12</v>
      </c>
      <c r="B51" s="10">
        <v>22547.9</v>
      </c>
      <c r="C51" s="8">
        <v>5.31</v>
      </c>
      <c r="D51" s="8">
        <f>(B52-B51)*C51</f>
        <v>1089.8774999999998</v>
      </c>
      <c r="F51" s="6"/>
    </row>
    <row r="52" spans="1:6" ht="15.75" thickBot="1" x14ac:dyDescent="0.3">
      <c r="A52" s="21"/>
      <c r="B52" s="24">
        <v>22753.15</v>
      </c>
      <c r="C52" s="21">
        <v>0</v>
      </c>
      <c r="D52" s="21"/>
      <c r="E52" s="21"/>
      <c r="F52" s="6"/>
    </row>
    <row r="53" spans="1:6" ht="15.75" thickBot="1" x14ac:dyDescent="0.3">
      <c r="A53" s="17"/>
      <c r="B53" s="18"/>
      <c r="C53" s="17"/>
      <c r="D53" s="17"/>
      <c r="E53" s="23">
        <f>ROUND(D51/9,0)</f>
        <v>121</v>
      </c>
      <c r="F53" s="6"/>
    </row>
    <row r="54" spans="1:6" x14ac:dyDescent="0.25">
      <c r="A54" s="15" t="s">
        <v>13</v>
      </c>
      <c r="B54" s="25">
        <v>22778.43</v>
      </c>
      <c r="C54" s="15">
        <v>8.31</v>
      </c>
      <c r="D54" s="15">
        <f>(B55-B54)*C54</f>
        <v>116.34</v>
      </c>
      <c r="F54" s="6" t="s">
        <v>15</v>
      </c>
    </row>
    <row r="55" spans="1:6" ht="15.75" thickBot="1" x14ac:dyDescent="0.3">
      <c r="A55" s="21"/>
      <c r="B55" s="24">
        <v>22792.43</v>
      </c>
      <c r="C55" s="21"/>
      <c r="D55" s="21"/>
      <c r="E55" s="21"/>
      <c r="F55" s="6"/>
    </row>
    <row r="56" spans="1:6" ht="15.75" thickBot="1" x14ac:dyDescent="0.3">
      <c r="A56" s="17"/>
      <c r="B56" s="18"/>
      <c r="C56" s="17"/>
      <c r="D56" s="17"/>
      <c r="E56" s="23">
        <f>ROUND(D54/9,0)</f>
        <v>13</v>
      </c>
      <c r="F56" s="6"/>
    </row>
    <row r="57" spans="1:6" x14ac:dyDescent="0.25">
      <c r="A57" s="15"/>
      <c r="B57" s="16"/>
      <c r="C57" s="15"/>
      <c r="D57" s="15"/>
      <c r="E57" s="15"/>
      <c r="F57" s="6"/>
    </row>
    <row r="58" spans="1:6" x14ac:dyDescent="0.25">
      <c r="A58" s="8" t="s">
        <v>14</v>
      </c>
      <c r="B58" s="10">
        <v>300416.40999999997</v>
      </c>
      <c r="C58" s="8">
        <v>8.31</v>
      </c>
      <c r="D58" s="8">
        <f>(B59-B58)*C58</f>
        <v>118.16820000025153</v>
      </c>
      <c r="F58" s="6" t="s">
        <v>15</v>
      </c>
    </row>
    <row r="59" spans="1:6" ht="15.75" thickBot="1" x14ac:dyDescent="0.3">
      <c r="A59" s="21"/>
      <c r="B59" s="24">
        <v>300430.63</v>
      </c>
      <c r="C59" s="21"/>
      <c r="D59" s="21"/>
      <c r="E59" s="21"/>
      <c r="F59" s="6"/>
    </row>
    <row r="60" spans="1:6" ht="15.75" thickBot="1" x14ac:dyDescent="0.3">
      <c r="A60" s="17"/>
      <c r="B60" s="18"/>
      <c r="C60" s="17"/>
      <c r="D60" s="17"/>
      <c r="E60" s="23">
        <f>ROUND(D58/9,0)</f>
        <v>13</v>
      </c>
      <c r="F60" s="6"/>
    </row>
    <row r="61" spans="1:6" x14ac:dyDescent="0.25">
      <c r="A61" s="15" t="s">
        <v>16</v>
      </c>
      <c r="B61" s="25">
        <v>5760.7</v>
      </c>
      <c r="C61" s="15">
        <v>8.31</v>
      </c>
      <c r="D61" s="15">
        <f>(B62-B61)*C61</f>
        <v>820.52939999999819</v>
      </c>
      <c r="F61" s="6" t="s">
        <v>15</v>
      </c>
    </row>
    <row r="62" spans="1:6" ht="15.75" thickBot="1" x14ac:dyDescent="0.3">
      <c r="A62" s="13"/>
      <c r="B62" s="12">
        <v>5859.44</v>
      </c>
      <c r="C62" s="13"/>
      <c r="D62" s="13"/>
      <c r="E62" s="13"/>
      <c r="F62" s="11"/>
    </row>
    <row r="63" spans="1:6" ht="15.75" thickBot="1" x14ac:dyDescent="0.3">
      <c r="A63" s="26"/>
      <c r="B63" s="27"/>
      <c r="C63" s="28"/>
      <c r="D63" s="28"/>
      <c r="E63" s="23">
        <f>ROUND(D61/9,0)</f>
        <v>91</v>
      </c>
      <c r="F63" s="29"/>
    </row>
  </sheetData>
  <sheetProtection algorithmName="SHA-512" hashValue="ShH9Hx3BYq6UMI1s6WBM8C95hfAY1DwcgcbOI7PG2mObay8w/FPCvE3gJslzG3/jyCWCtOpCBGrsMUYaxnGgcQ==" saltValue="yafdZ5zAQ9h3hfMC0VAxJw==" spinCount="100000" sheet="1" objects="1" scenarios="1" selectLockedCells="1" selectUnlockedCells="1"/>
  <mergeCells count="3">
    <mergeCell ref="B2:B3"/>
    <mergeCell ref="C2:C3"/>
    <mergeCell ref="A1:F1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Resource International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Robinson</dc:creator>
  <cp:lastModifiedBy>Colin Robinson</cp:lastModifiedBy>
  <cp:lastPrinted>2020-02-26T15:45:04Z</cp:lastPrinted>
  <dcterms:created xsi:type="dcterms:W3CDTF">2020-02-22T16:17:41Z</dcterms:created>
  <dcterms:modified xsi:type="dcterms:W3CDTF">2020-02-27T00:05:26Z</dcterms:modified>
</cp:coreProperties>
</file>